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CCIS" sheetId="1" r:id="rId1"/>
    <sheet name="CCBS" sheetId="2" r:id="rId2"/>
    <sheet name="CCCFS" sheetId="3" r:id="rId3"/>
    <sheet name="CCSCE" sheetId="4" r:id="rId4"/>
  </sheets>
  <externalReferences>
    <externalReference r:id="rId7"/>
  </externalReferences>
  <definedNames>
    <definedName name="_xlnm.Print_Area" localSheetId="0">'CCIS'!$A$1:$I$40</definedName>
  </definedNames>
  <calcPr fullCalcOnLoad="1"/>
</workbook>
</file>

<file path=xl/sharedStrings.xml><?xml version="1.0" encoding="utf-8"?>
<sst xmlns="http://schemas.openxmlformats.org/spreadsheetml/2006/main" count="150" uniqueCount="121">
  <si>
    <t>DOMINANT ENTERPRISE BERHAD</t>
  </si>
  <si>
    <t>(Company No.221206-D)</t>
  </si>
  <si>
    <t>CONDENSED CONSOLIDATED INCOME STATEMENTS (UNAUDITED)</t>
  </si>
  <si>
    <t>FYE2007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</si>
  <si>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</si>
  <si>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</si>
  <si>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</si>
  <si>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</si>
  <si>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</si>
  <si>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</si>
  <si>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</si>
  <si>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</si>
  <si>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</si>
  <si>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</si>
  <si>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</si>
  <si>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</si>
  <si>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</si>
  <si>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</si>
  <si>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</si>
  <si>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</si>
  <si>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</si>
  <si>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</si>
  <si>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</si>
  <si>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</si>
  <si>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</si>
  <si>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</si>
  <si>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</si>
  <si>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</si>
  <si>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</si>
  <si>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</si>
  <si>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</si>
  <si>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</si>
  <si>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</si>
  <si>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</si>
  <si>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</si>
  <si>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</si>
  <si>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</si>
  <si>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capital</t>
  </si>
  <si>
    <t xml:space="preserve">          Share premium</t>
  </si>
  <si>
    <t xml:space="preserve">          Other reserves</t>
  </si>
  <si>
    <t xml:space="preserve">          Retained Earning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</si>
  <si>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</si>
  <si>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</si>
  <si>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</si>
  <si>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</si>
  <si>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</si>
  <si>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</si>
  <si>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</si>
  <si>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</si>
  <si>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</si>
  <si>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</si>
  <si>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</si>
  <si>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</si>
  <si>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</si>
  <si>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</si>
  <si>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</si>
  <si>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</si>
  <si>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</si>
  <si>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</si>
  <si>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</si>
  <si>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</si>
  <si>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</si>
  <si>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</si>
  <si>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</si>
  <si>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</si>
  <si>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</si>
  <si>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</si>
  <si>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</si>
  <si>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Changes in Cash &amp; Cash Equivalents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</si>
  <si>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</si>
  <si>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</si>
  <si>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</si>
  <si>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</si>
  <si>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</si>
  <si>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</si>
  <si>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</si>
  <si>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</si>
  <si>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</si>
  <si>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</si>
  <si>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</si>
  <si>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</si>
  <si>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</si>
  <si>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</si>
  <si>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</si>
  <si>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</si>
  <si>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</si>
  <si>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Issuance of shares</t>
  </si>
  <si>
    <t xml:space="preserve">   - pursuant to ESOS</t>
  </si>
  <si>
    <t>Dividend</t>
  </si>
  <si>
    <t>Translation Deficit</t>
  </si>
  <si>
    <t>Balance as at 1 April 2006</t>
  </si>
  <si>
    <t xml:space="preserve">The Condensed Consolidated Statements of Changes In Equity should be read in conjunction with the Audited </t>
  </si>
  <si>
    <t>the interim financial reports.</t>
  </si>
  <si>
    <t>Net profit for the period</t>
  </si>
  <si>
    <t>Net cash from / (used in)  operating activities</t>
  </si>
  <si>
    <t xml:space="preserve"> 31 March 2007</t>
  </si>
  <si>
    <t xml:space="preserve">          Asset held for sale</t>
  </si>
  <si>
    <t>Adjustment for foreign exchange differentials</t>
  </si>
  <si>
    <t>Cash generated from / (used in) operations</t>
  </si>
  <si>
    <t>FOR THE FIRST QUARTER ENDED 30 JUNE 2007</t>
  </si>
  <si>
    <t>FYE2008</t>
  </si>
  <si>
    <t>Current Quarter Ended 30.06.2007</t>
  </si>
  <si>
    <t xml:space="preserve">Preceding Year Corresponding Quarter Ended 30.06.2006         </t>
  </si>
  <si>
    <t>Current Year    To Date              Ended  30.06.2007</t>
  </si>
  <si>
    <t>Preceding Year Corresponding Quarter Ended 30.06.2006</t>
  </si>
  <si>
    <t>AS AT 30 JUNE 2007</t>
  </si>
  <si>
    <t xml:space="preserve"> 30 June 2007</t>
  </si>
  <si>
    <t>Balance as at 1 April 2007</t>
  </si>
  <si>
    <t>Balance as at 30 June 2007</t>
  </si>
  <si>
    <t xml:space="preserve">Statements  for the financial year ended  31st March 2007  and the accompanying explanatory notes to the </t>
  </si>
  <si>
    <t>the financial year ended  31st  March 2007  and  the accompanying  explanatory notes to the interim financial reports.</t>
  </si>
  <si>
    <t>Statements for the financial year ended 31st March 2007 and the accompanying explanatory notes to the interim</t>
  </si>
  <si>
    <t xml:space="preserve">Financial Statements for the financial year ended 31st March 2007 and the accompanying explanatory notes to </t>
  </si>
  <si>
    <t>Financial Period Ended 30.06.2007</t>
  </si>
  <si>
    <t>Financial Period Ended 30.06.2006</t>
  </si>
  <si>
    <t>Cash &amp; Cash Equivalents at beginning of period</t>
  </si>
  <si>
    <t>Cash &amp; Cash Equivalents at end of period</t>
  </si>
  <si>
    <t>* Cash and cash equivalents at end of financial period comprise the following :</t>
  </si>
  <si>
    <t>Net cash from / (used in) investing activities</t>
  </si>
  <si>
    <t>Net cash from / (used in) financing activities</t>
  </si>
  <si>
    <t>Balance as at 30 June 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</si>
</sst>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1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3" fontId="1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15" applyNumberFormat="1" applyFont="1" applyFill="1" applyAlignment="1">
      <alignment/>
    </xf>
    <xf numFmtId="43" fontId="2" fillId="0" borderId="0" xfId="15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2" fillId="0" borderId="0" xfId="15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7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5" xfId="15" applyNumberFormat="1" applyFont="1" applyFill="1" applyBorder="1" applyAlignment="1">
      <alignment/>
    </xf>
    <xf numFmtId="171" fontId="2" fillId="0" borderId="0" xfId="22" applyNumberFormat="1" applyFont="1" applyFill="1" applyAlignment="1">
      <alignment/>
    </xf>
    <xf numFmtId="43" fontId="2" fillId="0" borderId="0" xfId="15" applyFont="1" applyFill="1" applyBorder="1" applyAlignment="1">
      <alignment vertical="center"/>
    </xf>
    <xf numFmtId="170" fontId="2" fillId="0" borderId="0" xfId="15" applyNumberFormat="1" applyFont="1" applyFill="1" applyAlignment="1">
      <alignment vertical="center"/>
    </xf>
    <xf numFmtId="170" fontId="2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8" xfId="15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43" fontId="1" fillId="2" borderId="0" xfId="15" applyFont="1" applyFill="1" applyAlignment="1">
      <alignment/>
    </xf>
    <xf numFmtId="43" fontId="6" fillId="0" borderId="0" xfId="15" applyFont="1" applyFill="1" applyBorder="1" applyAlignment="1">
      <alignment/>
    </xf>
    <xf numFmtId="43" fontId="7" fillId="0" borderId="0" xfId="15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2" fillId="0" borderId="9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2" fillId="0" borderId="2" xfId="15" applyNumberFormat="1" applyFont="1" applyFill="1" applyBorder="1" applyAlignment="1">
      <alignment/>
    </xf>
    <xf numFmtId="170" fontId="2" fillId="0" borderId="8" xfId="15" applyNumberFormat="1" applyFont="1" applyFill="1" applyBorder="1" applyAlignment="1">
      <alignment/>
    </xf>
    <xf numFmtId="170" fontId="2" fillId="0" borderId="7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9" fillId="0" borderId="0" xfId="15" applyFont="1" applyFill="1" applyAlignment="1">
      <alignment horizontal="left"/>
    </xf>
    <xf numFmtId="170" fontId="10" fillId="0" borderId="0" xfId="15" applyNumberFormat="1" applyFont="1" applyFill="1" applyAlignment="1">
      <alignment/>
    </xf>
    <xf numFmtId="43" fontId="11" fillId="0" borderId="0" xfId="15" applyFont="1" applyFill="1" applyAlignment="1">
      <alignment horizontal="left"/>
    </xf>
    <xf numFmtId="43" fontId="11" fillId="0" borderId="0" xfId="15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2" fillId="0" borderId="0" xfId="15" applyFont="1" applyFill="1" applyAlignment="1">
      <alignment horizontal="left"/>
    </xf>
    <xf numFmtId="43" fontId="9" fillId="0" borderId="0" xfId="15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5" xfId="15" applyNumberFormat="1" applyFont="1" applyFill="1" applyBorder="1" applyAlignment="1">
      <alignment horizontal="right" vertical="center"/>
    </xf>
    <xf numFmtId="170" fontId="2" fillId="0" borderId="7" xfId="15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15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horizontal="justify" vertical="top" wrapText="1"/>
    </xf>
    <xf numFmtId="170" fontId="2" fillId="0" borderId="7" xfId="15" applyNumberFormat="1" applyFont="1" applyFill="1" applyBorder="1" applyAlignment="1">
      <alignment vertical="center"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43" fontId="1" fillId="0" borderId="0" xfId="15" applyFont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5" applyNumberFormat="1" applyFont="1" applyAlignment="1">
      <alignment/>
    </xf>
    <xf numFmtId="43" fontId="14" fillId="0" borderId="0" xfId="15" applyFont="1" applyAlignment="1">
      <alignment/>
    </xf>
    <xf numFmtId="43" fontId="1" fillId="0" borderId="0" xfId="15" applyFont="1" applyBorder="1" applyAlignment="1">
      <alignment vertical="center"/>
    </xf>
    <xf numFmtId="170" fontId="2" fillId="0" borderId="8" xfId="15" applyNumberFormat="1" applyFont="1" applyBorder="1" applyAlignment="1">
      <alignment vertical="center"/>
    </xf>
    <xf numFmtId="170" fontId="2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21" applyFont="1">
      <alignment/>
      <protection/>
    </xf>
    <xf numFmtId="170" fontId="2" fillId="0" borderId="0" xfId="0" applyNumberFormat="1" applyFont="1" applyFill="1" applyAlignment="1">
      <alignment/>
    </xf>
    <xf numFmtId="174" fontId="2" fillId="0" borderId="0" xfId="0" applyNumberFormat="1" applyFont="1" applyFill="1" applyBorder="1" applyAlignment="1">
      <alignment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>
      <alignment horizontal="left"/>
    </xf>
    <xf numFmtId="0" fontId="2" fillId="0" borderId="0" xfId="0" applyFont="1" applyFill="1" applyAlignment="1">
      <alignment horizontal="center"/>
    </xf>
    <xf numFmtId="170" fontId="1" fillId="0" borderId="0" xfId="15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3" fillId="0" borderId="0" xfId="15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B\Quarterly%20Report\FY%202007\3rd%20Q%2031.12.2006\consol%20311206w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JE"/>
      <sheetName val="ExRate"/>
      <sheetName val="ConLiab"/>
      <sheetName val="EPS(YTD)"/>
      <sheetName val="EPS(current Q)"/>
      <sheetName val="CFwk"/>
      <sheetName val="CCIS"/>
      <sheetName val="CCBS"/>
      <sheetName val="CCCFS"/>
      <sheetName val="CCS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5" sqref="A5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9" width="9.140625" style="2" customWidth="1"/>
    <col min="10" max="10" width="14.421875" style="2" customWidth="1"/>
    <col min="11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99</v>
      </c>
    </row>
    <row r="5" ht="12" customHeight="1"/>
    <row r="6" spans="1:8" s="11" customFormat="1" ht="37.5" customHeight="1">
      <c r="A6" s="8"/>
      <c r="B6" s="9" t="s">
        <v>100</v>
      </c>
      <c r="C6" s="10"/>
      <c r="D6" s="9" t="s">
        <v>3</v>
      </c>
      <c r="E6" s="10"/>
      <c r="F6" s="9" t="s">
        <v>100</v>
      </c>
      <c r="G6" s="10"/>
      <c r="H6" s="9" t="s">
        <v>3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4</v>
      </c>
      <c r="D8" s="19"/>
      <c r="E8" s="15"/>
      <c r="F8" s="17"/>
      <c r="G8" s="18" t="s">
        <v>5</v>
      </c>
      <c r="H8" s="19"/>
    </row>
    <row r="9" spans="1:8" s="25" customFormat="1" ht="58.5" customHeight="1">
      <c r="A9" s="20"/>
      <c r="B9" s="21" t="s">
        <v>101</v>
      </c>
      <c r="C9" s="22"/>
      <c r="D9" s="23" t="s">
        <v>102</v>
      </c>
      <c r="E9" s="24"/>
      <c r="F9" s="21" t="s">
        <v>103</v>
      </c>
      <c r="G9" s="22"/>
      <c r="H9" s="23" t="s">
        <v>104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6</v>
      </c>
      <c r="C11" s="29"/>
      <c r="D11" s="28" t="s">
        <v>6</v>
      </c>
      <c r="E11" s="29"/>
      <c r="F11" s="28" t="s">
        <v>6</v>
      </c>
      <c r="G11" s="29"/>
      <c r="H11" s="28" t="s">
        <v>6</v>
      </c>
    </row>
    <row r="12" ht="15" customHeight="1"/>
    <row r="13" spans="1:10" s="11" customFormat="1" ht="13.5" customHeight="1" thickBot="1">
      <c r="A13" s="8" t="s">
        <v>7</v>
      </c>
      <c r="B13" s="30">
        <v>66784</v>
      </c>
      <c r="C13" s="31"/>
      <c r="D13" s="30">
        <v>78322</v>
      </c>
      <c r="E13" s="31"/>
      <c r="F13" s="30">
        <v>66784</v>
      </c>
      <c r="G13" s="31"/>
      <c r="H13" s="30">
        <v>78322</v>
      </c>
      <c r="I13" s="31"/>
      <c r="J13" s="107"/>
    </row>
    <row r="14" spans="1:9" s="11" customFormat="1" ht="13.5" customHeight="1" thickTop="1">
      <c r="A14" s="8"/>
      <c r="B14" s="12"/>
      <c r="C14" s="31"/>
      <c r="D14" s="12"/>
      <c r="E14" s="31"/>
      <c r="F14" s="12"/>
      <c r="G14" s="31"/>
      <c r="H14" s="12"/>
      <c r="I14" s="31"/>
    </row>
    <row r="15" spans="1:9" s="11" customFormat="1" ht="13.5" customHeight="1">
      <c r="A15" s="8" t="s">
        <v>8</v>
      </c>
      <c r="B15" s="12">
        <v>4439</v>
      </c>
      <c r="C15" s="31"/>
      <c r="D15" s="12">
        <v>5199</v>
      </c>
      <c r="E15" s="31"/>
      <c r="F15" s="12">
        <v>4439</v>
      </c>
      <c r="G15" s="31"/>
      <c r="H15" s="12">
        <v>5199</v>
      </c>
      <c r="I15" s="31"/>
    </row>
    <row r="16" spans="1:9" s="11" customFormat="1" ht="13.5" customHeight="1">
      <c r="A16" s="8"/>
      <c r="B16" s="12"/>
      <c r="C16" s="31"/>
      <c r="D16" s="12"/>
      <c r="E16" s="31"/>
      <c r="F16" s="12"/>
      <c r="G16" s="31"/>
      <c r="H16" s="12"/>
      <c r="I16" s="31"/>
    </row>
    <row r="17" spans="1:9" s="11" customFormat="1" ht="13.5" customHeight="1">
      <c r="A17" s="8" t="s">
        <v>9</v>
      </c>
      <c r="B17" s="12">
        <v>-603</v>
      </c>
      <c r="C17" s="31"/>
      <c r="D17" s="12">
        <v>-734</v>
      </c>
      <c r="E17" s="31"/>
      <c r="F17" s="12">
        <v>-603</v>
      </c>
      <c r="G17" s="31"/>
      <c r="H17" s="12">
        <v>-734</v>
      </c>
      <c r="I17" s="31"/>
    </row>
    <row r="18" spans="1:9" s="11" customFormat="1" ht="13.5" customHeight="1">
      <c r="A18" s="8"/>
      <c r="B18" s="12"/>
      <c r="C18" s="31"/>
      <c r="D18" s="12"/>
      <c r="E18" s="31"/>
      <c r="F18" s="12"/>
      <c r="G18" s="31"/>
      <c r="H18" s="12"/>
      <c r="I18" s="31"/>
    </row>
    <row r="19" spans="1:9" s="33" customFormat="1" ht="13.5" customHeight="1">
      <c r="A19" s="32" t="s">
        <v>10</v>
      </c>
      <c r="B19" s="12">
        <v>33</v>
      </c>
      <c r="C19" s="31"/>
      <c r="D19" s="12">
        <v>40</v>
      </c>
      <c r="E19" s="31"/>
      <c r="F19" s="12">
        <v>33</v>
      </c>
      <c r="G19" s="31"/>
      <c r="H19" s="12">
        <v>40</v>
      </c>
      <c r="I19" s="31"/>
    </row>
    <row r="20" spans="1:9" s="33" customFormat="1" ht="13.5" customHeight="1">
      <c r="A20" s="32"/>
      <c r="B20" s="34"/>
      <c r="C20" s="31"/>
      <c r="D20" s="34"/>
      <c r="E20" s="31"/>
      <c r="F20" s="34"/>
      <c r="G20" s="31"/>
      <c r="H20" s="34"/>
      <c r="I20" s="31"/>
    </row>
    <row r="21" spans="1:10" s="11" customFormat="1" ht="13.5" customHeight="1">
      <c r="A21" s="8" t="s">
        <v>11</v>
      </c>
      <c r="B21" s="12">
        <f>SUM(B15:B20)</f>
        <v>3869</v>
      </c>
      <c r="C21" s="31"/>
      <c r="D21" s="12">
        <f>SUM(D15:D20)</f>
        <v>4505</v>
      </c>
      <c r="E21" s="31"/>
      <c r="F21" s="12">
        <f>SUM(F15:F20)</f>
        <v>3869</v>
      </c>
      <c r="G21" s="31"/>
      <c r="H21" s="12">
        <f>SUM(H15:H20)</f>
        <v>4505</v>
      </c>
      <c r="I21" s="31"/>
      <c r="J21" s="107"/>
    </row>
    <row r="22" spans="1:9" s="11" customFormat="1" ht="13.5" customHeight="1">
      <c r="A22" s="8"/>
      <c r="B22" s="35"/>
      <c r="C22" s="31"/>
      <c r="D22" s="35"/>
      <c r="E22" s="31"/>
      <c r="F22" s="35"/>
      <c r="G22" s="31"/>
      <c r="H22" s="35"/>
      <c r="I22" s="31"/>
    </row>
    <row r="23" spans="1:9" s="33" customFormat="1" ht="13.5" customHeight="1">
      <c r="A23" s="32" t="s">
        <v>12</v>
      </c>
      <c r="B23" s="12">
        <v>-728</v>
      </c>
      <c r="C23" s="31"/>
      <c r="D23" s="12">
        <v>-573</v>
      </c>
      <c r="E23" s="31"/>
      <c r="F23" s="12">
        <v>-728</v>
      </c>
      <c r="G23" s="31"/>
      <c r="H23" s="12">
        <v>-573</v>
      </c>
      <c r="I23" s="31"/>
    </row>
    <row r="24" spans="1:9" s="33" customFormat="1" ht="13.5" customHeight="1">
      <c r="A24" s="32"/>
      <c r="B24" s="34"/>
      <c r="C24" s="31"/>
      <c r="D24" s="34"/>
      <c r="E24" s="31"/>
      <c r="F24" s="34"/>
      <c r="G24" s="31"/>
      <c r="H24" s="34"/>
      <c r="I24" s="31"/>
    </row>
    <row r="25" spans="1:9" s="33" customFormat="1" ht="13.5" customHeight="1" thickBot="1">
      <c r="A25" s="32" t="s">
        <v>13</v>
      </c>
      <c r="B25" s="30">
        <f>SUM(B21:B23)</f>
        <v>3141</v>
      </c>
      <c r="C25" s="31"/>
      <c r="D25" s="30">
        <f>SUM(D21:D23)</f>
        <v>3932</v>
      </c>
      <c r="E25" s="31"/>
      <c r="F25" s="30">
        <f>SUM(F21:F23)</f>
        <v>3141</v>
      </c>
      <c r="G25" s="31"/>
      <c r="H25" s="30">
        <f>SUM(H21:H23)</f>
        <v>3932</v>
      </c>
      <c r="I25" s="31"/>
    </row>
    <row r="26" spans="1:9" s="33" customFormat="1" ht="13.5" customHeight="1" thickTop="1">
      <c r="A26" s="32"/>
      <c r="B26" s="12"/>
      <c r="C26" s="31"/>
      <c r="D26" s="12"/>
      <c r="E26" s="31"/>
      <c r="F26" s="12"/>
      <c r="G26" s="31"/>
      <c r="H26" s="12"/>
      <c r="I26" s="31"/>
    </row>
    <row r="27" spans="1:9" s="33" customFormat="1" ht="13.5" customHeight="1">
      <c r="A27" s="32" t="s">
        <v>14</v>
      </c>
      <c r="B27" s="12"/>
      <c r="C27" s="31"/>
      <c r="D27" s="12"/>
      <c r="E27" s="31"/>
      <c r="F27" s="12"/>
      <c r="G27" s="31"/>
      <c r="H27" s="12"/>
      <c r="I27" s="31"/>
    </row>
    <row r="28" spans="1:9" s="33" customFormat="1" ht="16.5" customHeight="1">
      <c r="A28" s="32" t="s">
        <v>15</v>
      </c>
      <c r="B28" s="12">
        <f>B30-B29</f>
        <v>3073</v>
      </c>
      <c r="C28" s="31"/>
      <c r="D28" s="12">
        <f>D30-D29</f>
        <v>3917</v>
      </c>
      <c r="E28" s="31"/>
      <c r="F28" s="12">
        <f>F30-F29</f>
        <v>3073</v>
      </c>
      <c r="G28" s="31"/>
      <c r="H28" s="12">
        <f>H30-H29</f>
        <v>3917</v>
      </c>
      <c r="I28" s="31"/>
    </row>
    <row r="29" spans="1:9" s="39" customFormat="1" ht="13.5" customHeight="1">
      <c r="A29" s="36" t="s">
        <v>16</v>
      </c>
      <c r="B29" s="37">
        <v>68</v>
      </c>
      <c r="C29" s="38"/>
      <c r="D29" s="37">
        <v>15</v>
      </c>
      <c r="E29" s="38"/>
      <c r="F29" s="37">
        <v>68</v>
      </c>
      <c r="G29" s="38"/>
      <c r="H29" s="37">
        <v>15</v>
      </c>
      <c r="I29" s="38"/>
    </row>
    <row r="30" spans="1:9" s="33" customFormat="1" ht="19.5" customHeight="1" thickBot="1">
      <c r="A30" s="32"/>
      <c r="B30" s="40">
        <f>B25</f>
        <v>3141</v>
      </c>
      <c r="C30" s="31"/>
      <c r="D30" s="40">
        <f>D25</f>
        <v>3932</v>
      </c>
      <c r="E30" s="31"/>
      <c r="F30" s="40">
        <f>F25</f>
        <v>3141</v>
      </c>
      <c r="G30" s="31"/>
      <c r="H30" s="40">
        <f>H25</f>
        <v>3932</v>
      </c>
      <c r="I30" s="31"/>
    </row>
    <row r="31" spans="1:8" s="33" customFormat="1" ht="27.75" customHeight="1" thickTop="1">
      <c r="A31" s="8" t="s">
        <v>17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18</v>
      </c>
      <c r="B32" s="41">
        <v>2.51</v>
      </c>
      <c r="C32" s="32"/>
      <c r="D32" s="32">
        <v>3.25</v>
      </c>
      <c r="E32" s="32"/>
      <c r="F32" s="41">
        <v>2.51</v>
      </c>
      <c r="G32" s="32"/>
      <c r="H32" s="32">
        <v>3.25</v>
      </c>
    </row>
    <row r="33" spans="1:8" s="11" customFormat="1" ht="13.5" customHeight="1">
      <c r="A33" s="8" t="s">
        <v>19</v>
      </c>
      <c r="B33" s="42">
        <v>2.42</v>
      </c>
      <c r="C33" s="32"/>
      <c r="D33" s="8">
        <v>0</v>
      </c>
      <c r="E33" s="32"/>
      <c r="F33" s="42">
        <v>2.42</v>
      </c>
      <c r="G33" s="32"/>
      <c r="H33" s="8">
        <v>0</v>
      </c>
    </row>
    <row r="34" spans="1:2" s="11" customFormat="1" ht="15" customHeight="1">
      <c r="A34" s="2"/>
      <c r="B34" s="43"/>
    </row>
    <row r="35" ht="12.75" customHeight="1"/>
    <row r="36" ht="12.75" customHeight="1"/>
    <row r="37" ht="84.75" customHeight="1"/>
    <row r="38" spans="1:7" ht="12.75" customHeight="1">
      <c r="A38" s="1" t="s">
        <v>20</v>
      </c>
      <c r="C38" s="2"/>
      <c r="E38" s="2"/>
      <c r="G38" s="2"/>
    </row>
    <row r="39" spans="1:7" ht="12.75" customHeight="1">
      <c r="A39" s="1" t="s">
        <v>109</v>
      </c>
      <c r="C39" s="2"/>
      <c r="E39" s="2"/>
      <c r="G39" s="2"/>
    </row>
    <row r="40" ht="12.75" customHeight="1">
      <c r="A40" s="1" t="s">
        <v>21</v>
      </c>
    </row>
    <row r="41" ht="12.75" customHeight="1">
      <c r="A41" s="1"/>
    </row>
  </sheetData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5" sqref="A5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4" customWidth="1"/>
    <col min="4" max="4" width="6.421875" style="44" customWidth="1"/>
    <col min="5" max="5" width="13.421875" style="44" customWidth="1"/>
    <col min="6" max="6" width="1.421875" style="2" customWidth="1"/>
    <col min="7" max="7" width="9.140625" style="3" customWidth="1"/>
    <col min="8" max="8" width="10.00390625" style="3" customWidth="1"/>
    <col min="9" max="16384" width="9.140625" style="2" customWidth="1"/>
  </cols>
  <sheetData>
    <row r="1" spans="1:2" ht="12.75" customHeight="1">
      <c r="A1" s="1" t="s">
        <v>0</v>
      </c>
      <c r="B1" s="1"/>
    </row>
    <row r="2" spans="1:2" ht="12.75" customHeight="1">
      <c r="A2" s="1" t="s">
        <v>1</v>
      </c>
      <c r="B2" s="1"/>
    </row>
    <row r="3" spans="1:2" ht="12.75" customHeight="1">
      <c r="A3" s="6" t="s">
        <v>22</v>
      </c>
      <c r="B3" s="6"/>
    </row>
    <row r="4" spans="1:8" ht="12.75" customHeight="1">
      <c r="A4" s="6" t="s">
        <v>105</v>
      </c>
      <c r="B4" s="6"/>
      <c r="H4" s="45"/>
    </row>
    <row r="5" spans="3:8" ht="20.25" customHeight="1">
      <c r="C5" s="46" t="s">
        <v>23</v>
      </c>
      <c r="D5" s="46"/>
      <c r="E5" s="46" t="s">
        <v>23</v>
      </c>
      <c r="H5" s="45"/>
    </row>
    <row r="6" spans="1:8" ht="12.75" customHeight="1">
      <c r="A6" s="7" t="s">
        <v>24</v>
      </c>
      <c r="C6" s="47" t="s">
        <v>106</v>
      </c>
      <c r="D6" s="46"/>
      <c r="E6" s="47" t="s">
        <v>95</v>
      </c>
      <c r="G6" s="48"/>
      <c r="H6" s="45"/>
    </row>
    <row r="7" spans="3:5" ht="12.75" customHeight="1">
      <c r="C7" s="46" t="s">
        <v>6</v>
      </c>
      <c r="D7" s="46"/>
      <c r="E7" s="46" t="s">
        <v>6</v>
      </c>
    </row>
    <row r="8" spans="3:5" ht="12.75" customHeight="1">
      <c r="C8" s="46"/>
      <c r="D8" s="46"/>
      <c r="E8" s="46"/>
    </row>
    <row r="9" spans="1:5" ht="12.75" customHeight="1">
      <c r="A9" s="49" t="s">
        <v>25</v>
      </c>
      <c r="B9" s="1"/>
      <c r="C9" s="46"/>
      <c r="D9" s="46"/>
      <c r="E9" s="46"/>
    </row>
    <row r="10" spans="1:2" ht="15.75" customHeight="1">
      <c r="A10" s="50" t="s">
        <v>26</v>
      </c>
      <c r="B10" s="50"/>
    </row>
    <row r="11" spans="1:7" ht="12.75" customHeight="1">
      <c r="A11" s="51" t="s">
        <v>27</v>
      </c>
      <c r="B11" s="51"/>
      <c r="C11" s="44">
        <f>40527-C12</f>
        <v>40397</v>
      </c>
      <c r="E11" s="44">
        <v>40645</v>
      </c>
      <c r="G11" s="52"/>
    </row>
    <row r="12" spans="1:7" ht="12.75" customHeight="1">
      <c r="A12" s="51" t="s">
        <v>96</v>
      </c>
      <c r="B12" s="51"/>
      <c r="C12" s="44">
        <v>130</v>
      </c>
      <c r="E12" s="44">
        <v>130</v>
      </c>
      <c r="G12" s="52"/>
    </row>
    <row r="13" spans="1:7" ht="12.75" customHeight="1">
      <c r="A13" s="51" t="s">
        <v>28</v>
      </c>
      <c r="B13" s="51"/>
      <c r="C13" s="44">
        <v>837</v>
      </c>
      <c r="E13" s="44">
        <v>837</v>
      </c>
      <c r="G13" s="52"/>
    </row>
    <row r="14" spans="1:7" ht="12.75" customHeight="1">
      <c r="A14" s="51"/>
      <c r="B14" s="51"/>
      <c r="C14" s="53">
        <f>SUM(C11:C13)</f>
        <v>41364</v>
      </c>
      <c r="E14" s="53">
        <f>SUM(E11:E13)</f>
        <v>41612</v>
      </c>
      <c r="G14" s="52"/>
    </row>
    <row r="15" spans="1:7" ht="12.75" customHeight="1">
      <c r="A15" s="51"/>
      <c r="B15" s="51"/>
      <c r="G15" s="52"/>
    </row>
    <row r="16" spans="1:7" ht="12.75" customHeight="1">
      <c r="A16" s="50" t="s">
        <v>29</v>
      </c>
      <c r="B16" s="50"/>
      <c r="G16" s="52"/>
    </row>
    <row r="17" spans="1:7" ht="12.75" customHeight="1">
      <c r="A17" s="51" t="s">
        <v>30</v>
      </c>
      <c r="B17" s="51"/>
      <c r="C17" s="44">
        <f>55858+400</f>
        <v>56258</v>
      </c>
      <c r="E17" s="44">
        <v>47932</v>
      </c>
      <c r="G17" s="52"/>
    </row>
    <row r="18" spans="1:7" ht="12.75" customHeight="1">
      <c r="A18" s="51" t="s">
        <v>31</v>
      </c>
      <c r="B18" s="51"/>
      <c r="C18" s="44">
        <v>60417</v>
      </c>
      <c r="E18" s="44">
        <v>53888</v>
      </c>
      <c r="G18" s="52"/>
    </row>
    <row r="19" spans="1:7" ht="12.75" customHeight="1">
      <c r="A19" s="51" t="s">
        <v>32</v>
      </c>
      <c r="B19" s="51"/>
      <c r="C19" s="44">
        <v>1515</v>
      </c>
      <c r="E19" s="44">
        <v>1788</v>
      </c>
      <c r="G19" s="52"/>
    </row>
    <row r="20" spans="1:7" ht="12.75" customHeight="1">
      <c r="A20" s="51" t="s">
        <v>33</v>
      </c>
      <c r="B20" s="51"/>
      <c r="C20" s="44">
        <f>3500+4792</f>
        <v>8292</v>
      </c>
      <c r="E20" s="44">
        <v>8992</v>
      </c>
      <c r="G20" s="52"/>
    </row>
    <row r="21" spans="1:7" ht="12.75" customHeight="1">
      <c r="A21" s="51"/>
      <c r="B21" s="51"/>
      <c r="C21" s="53">
        <f>SUM(C17:C20)</f>
        <v>126482</v>
      </c>
      <c r="E21" s="53">
        <f>SUM(E17:E20)</f>
        <v>112600</v>
      </c>
      <c r="G21" s="52"/>
    </row>
    <row r="22" spans="1:7" ht="12.75" customHeight="1">
      <c r="A22" s="51"/>
      <c r="B22" s="51"/>
      <c r="F22" s="3"/>
      <c r="G22" s="52"/>
    </row>
    <row r="23" spans="1:7" ht="12.75" customHeight="1" thickBot="1">
      <c r="A23" s="54" t="s">
        <v>34</v>
      </c>
      <c r="B23" s="54"/>
      <c r="C23" s="55">
        <f>C14+C21</f>
        <v>167846</v>
      </c>
      <c r="E23" s="55">
        <f>E14+E21</f>
        <v>154212</v>
      </c>
      <c r="G23" s="52"/>
    </row>
    <row r="24" spans="1:7" ht="24" customHeight="1" thickTop="1">
      <c r="A24" s="54"/>
      <c r="B24" s="54"/>
      <c r="C24" s="56"/>
      <c r="E24" s="56"/>
      <c r="G24" s="52"/>
    </row>
    <row r="25" spans="1:7" ht="12.75" customHeight="1">
      <c r="A25" s="49" t="s">
        <v>35</v>
      </c>
      <c r="B25" s="1"/>
      <c r="C25" s="46"/>
      <c r="D25" s="46"/>
      <c r="E25" s="46"/>
      <c r="G25" s="52"/>
    </row>
    <row r="26" spans="1:7" ht="18.75" customHeight="1">
      <c r="A26" s="50" t="s">
        <v>36</v>
      </c>
      <c r="B26" s="50"/>
      <c r="G26" s="52"/>
    </row>
    <row r="27" spans="1:8" ht="12.75" customHeight="1">
      <c r="A27" s="51" t="s">
        <v>37</v>
      </c>
      <c r="B27" s="51"/>
      <c r="C27" s="44">
        <v>61764</v>
      </c>
      <c r="E27" s="44">
        <v>60901</v>
      </c>
      <c r="G27" s="52"/>
      <c r="H27" s="108"/>
    </row>
    <row r="28" spans="1:7" ht="12.75" customHeight="1">
      <c r="A28" s="51" t="s">
        <v>38</v>
      </c>
      <c r="B28" s="51"/>
      <c r="C28" s="44">
        <v>195</v>
      </c>
      <c r="E28" s="44">
        <v>195</v>
      </c>
      <c r="G28" s="52"/>
    </row>
    <row r="29" spans="1:7" ht="12.75" customHeight="1">
      <c r="A29" s="51" t="s">
        <v>39</v>
      </c>
      <c r="B29" s="51"/>
      <c r="C29" s="44">
        <f>3408+748</f>
        <v>4156</v>
      </c>
      <c r="E29" s="44">
        <f>3408+759</f>
        <v>4167</v>
      </c>
      <c r="G29" s="52"/>
    </row>
    <row r="30" spans="1:7" ht="12.75" customHeight="1">
      <c r="A30" s="51" t="s">
        <v>40</v>
      </c>
      <c r="B30" s="51"/>
      <c r="C30" s="44">
        <v>20725</v>
      </c>
      <c r="E30" s="44">
        <v>17652</v>
      </c>
      <c r="G30" s="52"/>
    </row>
    <row r="31" spans="1:7" ht="12.75" customHeight="1">
      <c r="A31" s="51"/>
      <c r="B31" s="51"/>
      <c r="C31" s="57">
        <f>SUM(C27:C30)</f>
        <v>86840</v>
      </c>
      <c r="E31" s="57">
        <f>SUM(E27:E30)</f>
        <v>82915</v>
      </c>
      <c r="G31" s="52"/>
    </row>
    <row r="32" spans="1:7" ht="12.75" customHeight="1">
      <c r="A32" s="54" t="s">
        <v>41</v>
      </c>
      <c r="B32" s="54"/>
      <c r="C32" s="44">
        <v>804</v>
      </c>
      <c r="E32" s="44">
        <v>736</v>
      </c>
      <c r="F32" s="3"/>
      <c r="G32" s="52"/>
    </row>
    <row r="33" spans="1:7" ht="4.5" customHeight="1">
      <c r="A33" s="51"/>
      <c r="B33" s="51"/>
      <c r="G33" s="52"/>
    </row>
    <row r="34" spans="1:7" ht="12.75" customHeight="1" thickBot="1">
      <c r="A34" s="54" t="s">
        <v>42</v>
      </c>
      <c r="B34" s="54"/>
      <c r="C34" s="58">
        <f>SUM(C31:C32)</f>
        <v>87644</v>
      </c>
      <c r="E34" s="58">
        <f>SUM(E31:E32)</f>
        <v>83651</v>
      </c>
      <c r="G34" s="52"/>
    </row>
    <row r="35" spans="1:7" ht="12.75" customHeight="1" thickTop="1">
      <c r="A35" s="51"/>
      <c r="B35" s="51"/>
      <c r="G35" s="52"/>
    </row>
    <row r="36" spans="1:7" ht="12.75" customHeight="1">
      <c r="A36" s="50" t="s">
        <v>43</v>
      </c>
      <c r="B36" s="50"/>
      <c r="G36" s="52"/>
    </row>
    <row r="37" spans="1:7" ht="12.75" customHeight="1">
      <c r="A37" s="51" t="s">
        <v>44</v>
      </c>
      <c r="B37" s="51"/>
      <c r="C37" s="44">
        <v>72</v>
      </c>
      <c r="E37" s="44">
        <v>110</v>
      </c>
      <c r="G37" s="52"/>
    </row>
    <row r="38" spans="1:7" ht="12.75" customHeight="1">
      <c r="A38" s="51" t="s">
        <v>45</v>
      </c>
      <c r="B38" s="51"/>
      <c r="C38" s="44">
        <v>91</v>
      </c>
      <c r="E38" s="44">
        <v>100</v>
      </c>
      <c r="G38" s="52"/>
    </row>
    <row r="39" spans="1:7" ht="12.75" customHeight="1">
      <c r="A39" s="51" t="s">
        <v>46</v>
      </c>
      <c r="B39" s="51"/>
      <c r="C39" s="44">
        <v>1954</v>
      </c>
      <c r="E39" s="44">
        <v>2320</v>
      </c>
      <c r="G39" s="52"/>
    </row>
    <row r="40" spans="1:7" ht="12.75" customHeight="1">
      <c r="A40" s="51" t="s">
        <v>47</v>
      </c>
      <c r="B40" s="51"/>
      <c r="C40" s="44">
        <v>2008</v>
      </c>
      <c r="E40" s="44">
        <v>2008</v>
      </c>
      <c r="G40" s="52"/>
    </row>
    <row r="41" spans="1:7" ht="12.75" customHeight="1">
      <c r="A41" s="51"/>
      <c r="B41" s="51"/>
      <c r="C41" s="53">
        <f>SUM(C37:C40)</f>
        <v>4125</v>
      </c>
      <c r="E41" s="53">
        <f>SUM(E37:E40)</f>
        <v>4538</v>
      </c>
      <c r="G41" s="52"/>
    </row>
    <row r="42" spans="1:7" ht="12.75" customHeight="1">
      <c r="A42" s="51"/>
      <c r="B42" s="51"/>
      <c r="G42" s="52"/>
    </row>
    <row r="43" spans="1:7" ht="12.75" customHeight="1">
      <c r="A43" s="50" t="s">
        <v>48</v>
      </c>
      <c r="B43" s="50"/>
      <c r="G43" s="52"/>
    </row>
    <row r="44" spans="1:7" ht="12.75" customHeight="1">
      <c r="A44" s="51" t="s">
        <v>49</v>
      </c>
      <c r="B44" s="51"/>
      <c r="C44" s="44">
        <v>19460</v>
      </c>
      <c r="E44" s="44">
        <v>17450</v>
      </c>
      <c r="G44" s="52"/>
    </row>
    <row r="45" spans="1:7" ht="12.75" customHeight="1">
      <c r="A45" s="51" t="s">
        <v>50</v>
      </c>
      <c r="B45" s="51"/>
      <c r="C45" s="44">
        <v>4710</v>
      </c>
      <c r="E45" s="44">
        <v>3101</v>
      </c>
      <c r="G45" s="52"/>
    </row>
    <row r="46" spans="1:7" ht="12.75" customHeight="1">
      <c r="A46" s="51" t="s">
        <v>51</v>
      </c>
      <c r="B46" s="51"/>
      <c r="C46" s="44">
        <v>168</v>
      </c>
      <c r="E46" s="44">
        <v>174</v>
      </c>
      <c r="G46" s="52"/>
    </row>
    <row r="47" spans="1:7" ht="12.75" customHeight="1">
      <c r="A47" s="51" t="s">
        <v>45</v>
      </c>
      <c r="B47" s="51"/>
      <c r="C47" s="44">
        <v>32</v>
      </c>
      <c r="E47" s="44">
        <v>32</v>
      </c>
      <c r="G47" s="52"/>
    </row>
    <row r="48" spans="1:7" ht="12.75" customHeight="1">
      <c r="A48" s="51" t="s">
        <v>46</v>
      </c>
      <c r="B48" s="51"/>
      <c r="C48" s="44">
        <v>49943</v>
      </c>
      <c r="E48" s="44">
        <v>43375</v>
      </c>
      <c r="G48" s="52"/>
    </row>
    <row r="49" spans="1:7" ht="12.75" customHeight="1">
      <c r="A49" s="51" t="s">
        <v>52</v>
      </c>
      <c r="B49" s="51"/>
      <c r="C49" s="44">
        <v>1764</v>
      </c>
      <c r="E49" s="44">
        <v>1891</v>
      </c>
      <c r="G49" s="52"/>
    </row>
    <row r="50" spans="1:7" ht="12.75" customHeight="1">
      <c r="A50" s="54"/>
      <c r="B50" s="54"/>
      <c r="C50" s="53">
        <f>SUM(C44:C49)</f>
        <v>76077</v>
      </c>
      <c r="E50" s="53">
        <f>SUM(E44:E49)</f>
        <v>66023</v>
      </c>
      <c r="G50" s="52"/>
    </row>
    <row r="51" spans="1:7" ht="12.75" customHeight="1">
      <c r="A51" s="2"/>
      <c r="B51" s="2"/>
      <c r="G51" s="52"/>
    </row>
    <row r="52" spans="1:7" ht="12.75" customHeight="1" thickBot="1">
      <c r="A52" s="54" t="s">
        <v>53</v>
      </c>
      <c r="B52" s="54"/>
      <c r="C52" s="59">
        <f>C41+C50</f>
        <v>80202</v>
      </c>
      <c r="E52" s="59">
        <f>E41+E50</f>
        <v>70561</v>
      </c>
      <c r="G52" s="52"/>
    </row>
    <row r="53" spans="1:7" ht="12.75" customHeight="1" thickTop="1">
      <c r="A53" s="51"/>
      <c r="B53" s="51"/>
      <c r="G53" s="52"/>
    </row>
    <row r="54" spans="1:7" ht="12.75" customHeight="1" thickBot="1">
      <c r="A54" s="54" t="s">
        <v>54</v>
      </c>
      <c r="B54" s="51"/>
      <c r="C54" s="55">
        <f>C34+C52</f>
        <v>167846</v>
      </c>
      <c r="D54" s="56"/>
      <c r="E54" s="55">
        <f>E34+E52</f>
        <v>154212</v>
      </c>
      <c r="G54" s="52"/>
    </row>
    <row r="55" ht="12.75" customHeight="1" thickTop="1">
      <c r="G55" s="52"/>
    </row>
    <row r="56" spans="1:7" ht="12.75" customHeight="1">
      <c r="A56" s="7" t="s">
        <v>55</v>
      </c>
      <c r="C56" s="60">
        <f>(C54-C32-C52)/(C27/0.5)</f>
        <v>0.7029985104591672</v>
      </c>
      <c r="D56" s="60"/>
      <c r="E56" s="60">
        <f>(E54-E32-E52)/(E27/0.5)</f>
        <v>0.6807359485065927</v>
      </c>
      <c r="G56" s="61"/>
    </row>
    <row r="57" ht="24.75" customHeight="1"/>
    <row r="58" spans="1:2" ht="12.75" customHeight="1">
      <c r="A58" s="1" t="s">
        <v>56</v>
      </c>
      <c r="B58" s="1"/>
    </row>
    <row r="59" spans="1:2" ht="12.75" customHeight="1">
      <c r="A59" s="1" t="s">
        <v>110</v>
      </c>
      <c r="B59" s="1"/>
    </row>
    <row r="60" spans="1:2" ht="12.75" customHeight="1">
      <c r="A60" s="1"/>
      <c r="B60" s="1"/>
    </row>
  </sheetData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4" sqref="A4:D4"/>
    </sheetView>
  </sheetViews>
  <sheetFormatPr defaultColWidth="9.140625" defaultRowHeight="13.5" customHeight="1"/>
  <cols>
    <col min="1" max="1" width="50.140625" style="2" customWidth="1"/>
    <col min="2" max="2" width="9.57421875" style="65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09" t="s">
        <v>0</v>
      </c>
      <c r="B1" s="109"/>
      <c r="C1" s="109"/>
      <c r="D1" s="109"/>
    </row>
    <row r="2" spans="1:4" ht="12.75" customHeight="1">
      <c r="A2" s="109" t="s">
        <v>1</v>
      </c>
      <c r="B2" s="109"/>
      <c r="C2" s="109"/>
      <c r="D2" s="109"/>
    </row>
    <row r="3" spans="1:4" ht="21" customHeight="1">
      <c r="A3" s="110" t="s">
        <v>57</v>
      </c>
      <c r="B3" s="110"/>
      <c r="C3" s="110"/>
      <c r="D3" s="110"/>
    </row>
    <row r="4" spans="1:4" ht="27" customHeight="1">
      <c r="A4" s="111"/>
      <c r="B4" s="111"/>
      <c r="C4" s="111"/>
      <c r="D4" s="111"/>
    </row>
    <row r="5" spans="2:6" s="62" customFormat="1" ht="65.25" customHeight="1">
      <c r="B5" s="112" t="s">
        <v>113</v>
      </c>
      <c r="C5" s="112"/>
      <c r="E5" s="112" t="s">
        <v>114</v>
      </c>
      <c r="F5" s="112"/>
    </row>
    <row r="6" spans="2:6" s="62" customFormat="1" ht="19.5" customHeight="1">
      <c r="B6" s="113" t="s">
        <v>6</v>
      </c>
      <c r="C6" s="113"/>
      <c r="E6" s="113" t="s">
        <v>6</v>
      </c>
      <c r="F6" s="113"/>
    </row>
    <row r="7" spans="1:5" ht="21" customHeight="1">
      <c r="A7" s="7" t="s">
        <v>58</v>
      </c>
      <c r="B7" s="5">
        <f>CCIS!B21</f>
        <v>3869</v>
      </c>
      <c r="E7" s="5">
        <v>4505</v>
      </c>
    </row>
    <row r="8" spans="1:5" ht="19.5" customHeight="1">
      <c r="A8" s="64" t="s">
        <v>59</v>
      </c>
      <c r="E8" s="65"/>
    </row>
    <row r="9" spans="1:5" ht="16.5" customHeight="1">
      <c r="A9" s="66" t="s">
        <v>60</v>
      </c>
      <c r="B9" s="5">
        <v>521</v>
      </c>
      <c r="E9" s="5">
        <v>956</v>
      </c>
    </row>
    <row r="10" spans="1:6" s="70" customFormat="1" ht="16.5" customHeight="1">
      <c r="A10" s="67" t="s">
        <v>61</v>
      </c>
      <c r="B10" s="68">
        <v>169</v>
      </c>
      <c r="C10" s="69"/>
      <c r="E10" s="68">
        <v>704</v>
      </c>
      <c r="F10" s="69"/>
    </row>
    <row r="11" spans="1:5" ht="16.5" customHeight="1">
      <c r="A11" s="71" t="s">
        <v>62</v>
      </c>
      <c r="B11" s="5">
        <f>SUM(B7:B10)</f>
        <v>4559</v>
      </c>
      <c r="E11" s="5">
        <f>SUM(E7:E10)</f>
        <v>6165</v>
      </c>
    </row>
    <row r="12" spans="1:5" ht="13.5" customHeight="1">
      <c r="A12" s="11"/>
      <c r="E12" s="65"/>
    </row>
    <row r="13" spans="1:5" ht="13.5" customHeight="1">
      <c r="A13" s="64" t="s">
        <v>63</v>
      </c>
      <c r="E13" s="65"/>
    </row>
    <row r="14" spans="1:5" ht="16.5" customHeight="1">
      <c r="A14" s="66" t="s">
        <v>64</v>
      </c>
      <c r="B14" s="5">
        <v>-14581</v>
      </c>
      <c r="E14" s="5">
        <v>-29258</v>
      </c>
    </row>
    <row r="15" spans="1:6" s="70" customFormat="1" ht="16.5" customHeight="1">
      <c r="A15" s="67" t="s">
        <v>65</v>
      </c>
      <c r="B15" s="68">
        <v>3619</v>
      </c>
      <c r="C15" s="69"/>
      <c r="E15" s="68">
        <v>11924</v>
      </c>
      <c r="F15" s="69"/>
    </row>
    <row r="16" spans="1:5" ht="16.5" customHeight="1">
      <c r="A16" s="71" t="s">
        <v>98</v>
      </c>
      <c r="B16" s="5">
        <f>SUM(B11:B15)</f>
        <v>-6403</v>
      </c>
      <c r="E16" s="5">
        <f>SUM(E11:E15)</f>
        <v>-11169</v>
      </c>
    </row>
    <row r="17" spans="1:5" ht="21" customHeight="1">
      <c r="A17" s="66" t="s">
        <v>66</v>
      </c>
      <c r="B17" s="5">
        <v>-603</v>
      </c>
      <c r="E17" s="5">
        <v>-734</v>
      </c>
    </row>
    <row r="18" spans="1:6" s="70" customFormat="1" ht="13.5" customHeight="1">
      <c r="A18" s="67" t="s">
        <v>67</v>
      </c>
      <c r="B18" s="68">
        <v>-856</v>
      </c>
      <c r="C18" s="69"/>
      <c r="E18" s="68">
        <v>-366</v>
      </c>
      <c r="F18" s="69"/>
    </row>
    <row r="19" spans="1:5" ht="17.25" customHeight="1">
      <c r="A19" s="64" t="s">
        <v>94</v>
      </c>
      <c r="B19" s="5">
        <f>SUM(B16:B18)</f>
        <v>-7862</v>
      </c>
      <c r="E19" s="5">
        <f>SUM(E16:E18)</f>
        <v>-12269</v>
      </c>
    </row>
    <row r="20" spans="1:5" ht="17.25" customHeight="1">
      <c r="A20" s="64" t="s">
        <v>118</v>
      </c>
      <c r="B20" s="5">
        <v>1020</v>
      </c>
      <c r="E20" s="5">
        <v>-1831</v>
      </c>
    </row>
    <row r="21" spans="1:6" s="70" customFormat="1" ht="20.25" customHeight="1">
      <c r="A21" s="72" t="s">
        <v>119</v>
      </c>
      <c r="B21" s="68">
        <v>3767</v>
      </c>
      <c r="C21" s="69"/>
      <c r="E21" s="68">
        <v>13680</v>
      </c>
      <c r="F21" s="69"/>
    </row>
    <row r="22" spans="1:5" ht="18" customHeight="1">
      <c r="A22" s="73" t="s">
        <v>68</v>
      </c>
      <c r="B22" s="44">
        <f>SUM(B19:B21)</f>
        <v>-3075</v>
      </c>
      <c r="E22" s="44">
        <f>SUM(E19:E21)</f>
        <v>-420</v>
      </c>
    </row>
    <row r="23" spans="1:5" ht="18" customHeight="1">
      <c r="A23" s="11" t="s">
        <v>97</v>
      </c>
      <c r="B23" s="44">
        <v>-7</v>
      </c>
      <c r="E23" s="44">
        <v>34</v>
      </c>
    </row>
    <row r="24" spans="1:5" s="70" customFormat="1" ht="21" customHeight="1">
      <c r="A24" s="70" t="s">
        <v>115</v>
      </c>
      <c r="B24" s="74">
        <v>6795</v>
      </c>
      <c r="E24" s="74">
        <v>6944</v>
      </c>
    </row>
    <row r="25" spans="1:6" s="70" customFormat="1" ht="18" customHeight="1" thickBot="1">
      <c r="A25" s="70" t="s">
        <v>116</v>
      </c>
      <c r="B25" s="75">
        <f>SUM(B22:B24)</f>
        <v>3713</v>
      </c>
      <c r="C25" s="76"/>
      <c r="E25" s="75">
        <f>SUM(E22:E24)</f>
        <v>6558</v>
      </c>
      <c r="F25" s="76"/>
    </row>
    <row r="26" spans="2:5" ht="13.5" customHeight="1" thickTop="1">
      <c r="B26" s="5"/>
      <c r="E26" s="5"/>
    </row>
    <row r="27" spans="1:5" ht="21" customHeight="1">
      <c r="A27" s="67" t="s">
        <v>117</v>
      </c>
      <c r="B27" s="77"/>
      <c r="E27" s="77"/>
    </row>
    <row r="28" spans="1:5" s="11" customFormat="1" ht="19.5" customHeight="1">
      <c r="A28" s="66" t="s">
        <v>69</v>
      </c>
      <c r="B28" s="78">
        <f>CCBS!C20</f>
        <v>8292</v>
      </c>
      <c r="C28" s="33"/>
      <c r="E28" s="5">
        <v>8966</v>
      </c>
    </row>
    <row r="29" spans="1:3" ht="15" customHeight="1">
      <c r="A29" s="66" t="s">
        <v>70</v>
      </c>
      <c r="B29" s="5"/>
      <c r="C29" s="3"/>
    </row>
    <row r="30" spans="1:5" ht="13.5" customHeight="1">
      <c r="A30" s="79" t="s">
        <v>71</v>
      </c>
      <c r="B30" s="5">
        <v>-4579</v>
      </c>
      <c r="C30" s="3"/>
      <c r="E30" s="5">
        <v>-2408</v>
      </c>
    </row>
    <row r="31" spans="2:5" ht="6" customHeight="1">
      <c r="B31" s="80"/>
      <c r="C31" s="3"/>
      <c r="E31" s="80"/>
    </row>
    <row r="32" spans="2:6" s="70" customFormat="1" ht="18" customHeight="1" thickBot="1">
      <c r="B32" s="81">
        <f>SUM(B28:B30)</f>
        <v>3713</v>
      </c>
      <c r="C32" s="39"/>
      <c r="E32" s="81">
        <f>SUM(E28:E31)</f>
        <v>6558</v>
      </c>
      <c r="F32" s="39"/>
    </row>
    <row r="33" ht="12.75" customHeight="1" thickTop="1">
      <c r="B33" s="5"/>
    </row>
    <row r="34" ht="12.75" customHeight="1">
      <c r="B34" s="5"/>
    </row>
    <row r="35" ht="12.75" customHeight="1">
      <c r="B35" s="5"/>
    </row>
    <row r="36" ht="82.5" customHeight="1">
      <c r="B36" s="5"/>
    </row>
    <row r="37" spans="1:2" ht="12.75" customHeight="1">
      <c r="A37" s="1" t="s">
        <v>72</v>
      </c>
      <c r="B37" s="5"/>
    </row>
    <row r="38" spans="1:2" ht="12.75" customHeight="1">
      <c r="A38" s="1" t="s">
        <v>111</v>
      </c>
      <c r="B38" s="5"/>
    </row>
    <row r="39" spans="1:2" ht="12.75" customHeight="1">
      <c r="A39" s="1" t="s">
        <v>73</v>
      </c>
      <c r="B39" s="5"/>
    </row>
    <row r="40" spans="1:2" ht="16.5" customHeight="1">
      <c r="A40" s="1"/>
      <c r="B40" s="5"/>
    </row>
  </sheetData>
  <mergeCells count="8">
    <mergeCell ref="B5:C5"/>
    <mergeCell ref="E5:F5"/>
    <mergeCell ref="B6:C6"/>
    <mergeCell ref="E6:F6"/>
    <mergeCell ref="A1:D1"/>
    <mergeCell ref="A2:D2"/>
    <mergeCell ref="A3:D3"/>
    <mergeCell ref="A4:D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4" sqref="A4:J4"/>
    </sheetView>
  </sheetViews>
  <sheetFormatPr defaultColWidth="9.140625" defaultRowHeight="16.5" customHeight="1"/>
  <cols>
    <col min="1" max="1" width="27.7109375" style="86" customWidth="1"/>
    <col min="2" max="2" width="8.00390625" style="83" customWidth="1"/>
    <col min="3" max="3" width="1.421875" style="83" customWidth="1"/>
    <col min="4" max="4" width="8.00390625" style="83" customWidth="1"/>
    <col min="5" max="5" width="1.421875" style="83" customWidth="1"/>
    <col min="6" max="6" width="8.00390625" style="83" customWidth="1"/>
    <col min="7" max="7" width="1.421875" style="83" customWidth="1"/>
    <col min="8" max="8" width="8.00390625" style="83" customWidth="1"/>
    <col min="9" max="9" width="1.421875" style="83" customWidth="1"/>
    <col min="10" max="10" width="8.00390625" style="83" customWidth="1"/>
    <col min="11" max="11" width="1.421875" style="83" customWidth="1"/>
    <col min="12" max="12" width="8.00390625" style="83" customWidth="1"/>
    <col min="13" max="13" width="1.421875" style="83" customWidth="1"/>
    <col min="14" max="14" width="8.00390625" style="83" customWidth="1"/>
    <col min="15" max="16384" width="9.140625" style="83" customWidth="1"/>
  </cols>
  <sheetData>
    <row r="1" spans="1:14" ht="16.5" customHeight="1">
      <c r="A1" s="82" t="s">
        <v>0</v>
      </c>
      <c r="J1" s="84"/>
      <c r="N1" s="84"/>
    </row>
    <row r="2" ht="16.5" customHeight="1">
      <c r="A2" s="82" t="s">
        <v>1</v>
      </c>
    </row>
    <row r="3" ht="16.5" customHeight="1">
      <c r="A3" s="85" t="s">
        <v>74</v>
      </c>
    </row>
    <row r="4" spans="1:10" ht="24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2:14" ht="16.5" customHeight="1">
      <c r="B5" s="63" t="s">
        <v>75</v>
      </c>
      <c r="C5" s="63"/>
      <c r="D5" s="87"/>
      <c r="E5" s="87"/>
      <c r="F5" s="63" t="s">
        <v>76</v>
      </c>
      <c r="G5" s="63"/>
      <c r="H5" s="87" t="s">
        <v>77</v>
      </c>
      <c r="I5" s="88"/>
      <c r="J5" s="63"/>
      <c r="L5" s="87" t="s">
        <v>78</v>
      </c>
      <c r="M5" s="88"/>
      <c r="N5" s="63" t="s">
        <v>79</v>
      </c>
    </row>
    <row r="6" spans="2:14" ht="16.5" customHeight="1">
      <c r="B6" s="89" t="s">
        <v>80</v>
      </c>
      <c r="C6" s="63"/>
      <c r="D6" s="90" t="s">
        <v>81</v>
      </c>
      <c r="E6" s="90"/>
      <c r="F6" s="89" t="s">
        <v>82</v>
      </c>
      <c r="G6" s="63"/>
      <c r="H6" s="90" t="s">
        <v>83</v>
      </c>
      <c r="I6" s="91"/>
      <c r="J6" s="89" t="s">
        <v>79</v>
      </c>
      <c r="L6" s="90" t="s">
        <v>84</v>
      </c>
      <c r="M6" s="91"/>
      <c r="N6" s="89" t="s">
        <v>85</v>
      </c>
    </row>
    <row r="7" spans="1:14" s="94" customFormat="1" ht="16.5" customHeight="1">
      <c r="A7" s="92"/>
      <c r="B7" s="63" t="s">
        <v>6</v>
      </c>
      <c r="C7" s="63"/>
      <c r="D7" s="63" t="s">
        <v>6</v>
      </c>
      <c r="E7" s="93"/>
      <c r="F7" s="63" t="s">
        <v>6</v>
      </c>
      <c r="G7" s="63"/>
      <c r="H7" s="63" t="s">
        <v>6</v>
      </c>
      <c r="I7" s="93"/>
      <c r="J7" s="63" t="s">
        <v>6</v>
      </c>
      <c r="L7" s="63" t="s">
        <v>6</v>
      </c>
      <c r="M7" s="93"/>
      <c r="N7" s="63" t="s">
        <v>6</v>
      </c>
    </row>
    <row r="8" spans="1:14" s="94" customFormat="1" ht="16.5" customHeight="1">
      <c r="A8" s="92"/>
      <c r="B8" s="63"/>
      <c r="C8" s="63"/>
      <c r="D8" s="63"/>
      <c r="E8" s="93"/>
      <c r="F8" s="63"/>
      <c r="G8" s="63"/>
      <c r="H8" s="63"/>
      <c r="I8" s="93"/>
      <c r="J8" s="63"/>
      <c r="L8" s="63"/>
      <c r="M8" s="93"/>
      <c r="N8" s="63"/>
    </row>
    <row r="9" spans="1:14" ht="16.5" customHeight="1">
      <c r="A9" s="82" t="s">
        <v>90</v>
      </c>
      <c r="B9" s="95">
        <v>60331</v>
      </c>
      <c r="C9" s="95"/>
      <c r="D9" s="95">
        <v>195</v>
      </c>
      <c r="E9" s="95"/>
      <c r="F9" s="95">
        <v>4470</v>
      </c>
      <c r="G9" s="95"/>
      <c r="H9" s="95">
        <v>7401</v>
      </c>
      <c r="I9" s="95"/>
      <c r="J9" s="95">
        <f>SUM(B9:I9)</f>
        <v>72397</v>
      </c>
      <c r="L9" s="95">
        <v>446</v>
      </c>
      <c r="M9" s="95"/>
      <c r="N9" s="95">
        <f>SUM(J9:L9)</f>
        <v>72843</v>
      </c>
    </row>
    <row r="10" spans="1:14" ht="16.5" customHeight="1">
      <c r="A10" s="96"/>
      <c r="B10" s="95"/>
      <c r="C10" s="95"/>
      <c r="D10" s="95"/>
      <c r="E10" s="95"/>
      <c r="F10" s="95"/>
      <c r="G10" s="95"/>
      <c r="H10" s="95"/>
      <c r="I10" s="95"/>
      <c r="J10" s="95"/>
      <c r="L10" s="95"/>
      <c r="M10" s="95"/>
      <c r="N10" s="95"/>
    </row>
    <row r="11" spans="1:14" ht="16.5" customHeight="1">
      <c r="A11" s="86" t="s">
        <v>93</v>
      </c>
      <c r="B11" s="95">
        <v>0</v>
      </c>
      <c r="C11" s="95"/>
      <c r="D11" s="95">
        <v>0</v>
      </c>
      <c r="E11" s="95"/>
      <c r="F11" s="95">
        <v>0</v>
      </c>
      <c r="G11" s="95"/>
      <c r="H11" s="95">
        <v>3917</v>
      </c>
      <c r="I11" s="95"/>
      <c r="J11" s="95">
        <f>SUM(B11:I11)</f>
        <v>3917</v>
      </c>
      <c r="L11" s="95">
        <v>15</v>
      </c>
      <c r="M11" s="95"/>
      <c r="N11" s="95">
        <f>SUM(J11:L11)</f>
        <v>3932</v>
      </c>
    </row>
    <row r="12" spans="2:14" ht="16.5" customHeight="1">
      <c r="B12" s="95"/>
      <c r="C12" s="95"/>
      <c r="D12" s="95"/>
      <c r="E12" s="95"/>
      <c r="F12" s="95"/>
      <c r="G12" s="95"/>
      <c r="H12" s="95"/>
      <c r="I12" s="95"/>
      <c r="J12" s="95"/>
      <c r="L12" s="95"/>
      <c r="M12" s="95"/>
      <c r="N12" s="95"/>
    </row>
    <row r="13" spans="1:14" ht="16.5" customHeight="1">
      <c r="A13" s="86" t="s">
        <v>88</v>
      </c>
      <c r="B13" s="95">
        <v>0</v>
      </c>
      <c r="C13" s="95"/>
      <c r="D13" s="95">
        <v>0</v>
      </c>
      <c r="E13" s="95"/>
      <c r="F13" s="95">
        <v>0</v>
      </c>
      <c r="G13" s="95"/>
      <c r="H13" s="95">
        <v>0</v>
      </c>
      <c r="I13" s="95"/>
      <c r="J13" s="95">
        <f>SUM(B13:I13)</f>
        <v>0</v>
      </c>
      <c r="L13" s="95">
        <v>0</v>
      </c>
      <c r="M13" s="95"/>
      <c r="N13" s="95">
        <f>SUM(J13:L13)</f>
        <v>0</v>
      </c>
    </row>
    <row r="14" spans="2:14" ht="16.5" customHeight="1">
      <c r="B14" s="95"/>
      <c r="C14" s="95"/>
      <c r="D14" s="95"/>
      <c r="E14" s="95"/>
      <c r="F14" s="95"/>
      <c r="G14" s="95"/>
      <c r="H14" s="95"/>
      <c r="I14" s="95"/>
      <c r="J14" s="95"/>
      <c r="L14" s="95"/>
      <c r="M14" s="95"/>
      <c r="N14" s="95"/>
    </row>
    <row r="15" spans="1:14" ht="16.5" customHeight="1">
      <c r="A15" s="86" t="s">
        <v>89</v>
      </c>
      <c r="B15" s="95">
        <v>0</v>
      </c>
      <c r="C15" s="95"/>
      <c r="D15" s="95">
        <v>0</v>
      </c>
      <c r="E15" s="95"/>
      <c r="F15" s="95">
        <v>450</v>
      </c>
      <c r="G15" s="95"/>
      <c r="H15" s="95">
        <v>0</v>
      </c>
      <c r="I15" s="95"/>
      <c r="J15" s="95">
        <f>SUM(B15:I15)</f>
        <v>450</v>
      </c>
      <c r="L15" s="95">
        <v>0</v>
      </c>
      <c r="M15" s="95"/>
      <c r="N15" s="95">
        <f>SUM(J15:L15)</f>
        <v>450</v>
      </c>
    </row>
    <row r="16" spans="2:14" ht="16.5" customHeight="1">
      <c r="B16" s="95"/>
      <c r="C16" s="95"/>
      <c r="D16" s="95"/>
      <c r="E16" s="95"/>
      <c r="F16" s="95"/>
      <c r="G16" s="95"/>
      <c r="H16" s="95"/>
      <c r="I16" s="95"/>
      <c r="J16" s="95"/>
      <c r="L16" s="95"/>
      <c r="M16" s="95"/>
      <c r="N16" s="95"/>
    </row>
    <row r="17" spans="1:14" s="100" customFormat="1" ht="19.5" customHeight="1" thickBot="1">
      <c r="A17" s="97" t="s">
        <v>120</v>
      </c>
      <c r="B17" s="98">
        <f>SUM(B9:B16)</f>
        <v>60331</v>
      </c>
      <c r="C17" s="99"/>
      <c r="D17" s="98">
        <f>SUM(D9:D16)</f>
        <v>195</v>
      </c>
      <c r="E17" s="99"/>
      <c r="F17" s="98">
        <f>SUM(F9:F16)</f>
        <v>4920</v>
      </c>
      <c r="G17" s="99"/>
      <c r="H17" s="98">
        <f>SUM(H9:H16)</f>
        <v>11318</v>
      </c>
      <c r="I17" s="99"/>
      <c r="J17" s="98">
        <f>SUM(J9:J16)</f>
        <v>76764</v>
      </c>
      <c r="L17" s="98">
        <f>SUM(L9:L16)</f>
        <v>461</v>
      </c>
      <c r="M17" s="99"/>
      <c r="N17" s="98">
        <f>SUM(N9:N16)</f>
        <v>77225</v>
      </c>
    </row>
    <row r="18" spans="2:14" ht="39" customHeight="1" thickTop="1">
      <c r="B18" s="101"/>
      <c r="C18" s="102"/>
      <c r="D18" s="101"/>
      <c r="E18" s="101"/>
      <c r="F18" s="101"/>
      <c r="G18" s="102"/>
      <c r="H18" s="103"/>
      <c r="I18" s="102"/>
      <c r="J18" s="101"/>
      <c r="L18" s="103"/>
      <c r="M18" s="102"/>
      <c r="N18" s="101"/>
    </row>
    <row r="19" spans="1:14" ht="16.5" customHeight="1">
      <c r="A19" s="82" t="s">
        <v>107</v>
      </c>
      <c r="B19" s="5">
        <v>60901</v>
      </c>
      <c r="C19" s="5"/>
      <c r="D19" s="5">
        <v>195</v>
      </c>
      <c r="E19" s="5"/>
      <c r="F19" s="5">
        <v>4167</v>
      </c>
      <c r="G19" s="5"/>
      <c r="H19" s="5">
        <v>17652</v>
      </c>
      <c r="I19" s="5"/>
      <c r="J19" s="5">
        <f>SUM(B19:I19)</f>
        <v>82915</v>
      </c>
      <c r="K19" s="2"/>
      <c r="L19" s="5">
        <v>736</v>
      </c>
      <c r="M19" s="5"/>
      <c r="N19" s="5">
        <f>SUM(J19:L19)</f>
        <v>83651</v>
      </c>
    </row>
    <row r="20" spans="1:14" ht="16.5" customHeight="1">
      <c r="A20" s="96"/>
      <c r="B20" s="95"/>
      <c r="C20" s="95"/>
      <c r="D20" s="95"/>
      <c r="E20" s="95"/>
      <c r="F20" s="95"/>
      <c r="G20" s="95"/>
      <c r="H20" s="95"/>
      <c r="I20" s="95"/>
      <c r="J20" s="95"/>
      <c r="L20" s="95"/>
      <c r="M20" s="95"/>
      <c r="N20" s="95"/>
    </row>
    <row r="21" spans="1:14" ht="16.5" customHeight="1">
      <c r="A21" s="86" t="s">
        <v>86</v>
      </c>
      <c r="B21" s="95"/>
      <c r="C21" s="95"/>
      <c r="D21" s="95"/>
      <c r="E21" s="95"/>
      <c r="F21" s="95"/>
      <c r="G21" s="95"/>
      <c r="H21" s="95"/>
      <c r="I21" s="95"/>
      <c r="J21" s="95"/>
      <c r="L21" s="95"/>
      <c r="M21" s="95"/>
      <c r="N21" s="95"/>
    </row>
    <row r="22" spans="1:14" ht="16.5" customHeight="1">
      <c r="A22" s="86" t="s">
        <v>87</v>
      </c>
      <c r="B22" s="95">
        <v>863</v>
      </c>
      <c r="C22" s="95"/>
      <c r="D22" s="95">
        <v>0</v>
      </c>
      <c r="E22" s="95"/>
      <c r="F22" s="95">
        <v>0</v>
      </c>
      <c r="G22" s="95"/>
      <c r="H22" s="95">
        <v>0</v>
      </c>
      <c r="I22" s="95"/>
      <c r="J22" s="95">
        <f>SUM(B22:I22)</f>
        <v>863</v>
      </c>
      <c r="L22" s="95">
        <v>0</v>
      </c>
      <c r="M22" s="95"/>
      <c r="N22" s="95">
        <f>SUM(J22:L22)</f>
        <v>863</v>
      </c>
    </row>
    <row r="23" spans="1:14" ht="16.5" customHeight="1">
      <c r="A23" s="96"/>
      <c r="B23" s="95"/>
      <c r="C23" s="95"/>
      <c r="D23" s="95"/>
      <c r="E23" s="95"/>
      <c r="F23" s="95"/>
      <c r="G23" s="95"/>
      <c r="H23" s="95"/>
      <c r="I23" s="95"/>
      <c r="J23" s="95"/>
      <c r="L23" s="95"/>
      <c r="M23" s="95"/>
      <c r="N23" s="95"/>
    </row>
    <row r="24" spans="1:14" ht="16.5" customHeight="1">
      <c r="A24" s="86" t="s">
        <v>93</v>
      </c>
      <c r="B24" s="95">
        <v>0</v>
      </c>
      <c r="C24" s="95"/>
      <c r="D24" s="95">
        <v>0</v>
      </c>
      <c r="E24" s="95"/>
      <c r="F24" s="95">
        <f>'[1]CCIS'!F43</f>
        <v>0</v>
      </c>
      <c r="G24" s="95"/>
      <c r="H24" s="95">
        <v>3073</v>
      </c>
      <c r="I24" s="95"/>
      <c r="J24" s="95">
        <f>SUM(B24:I24)</f>
        <v>3073</v>
      </c>
      <c r="L24" s="95">
        <f>CCIS!F29</f>
        <v>68</v>
      </c>
      <c r="M24" s="95"/>
      <c r="N24" s="95">
        <f>SUM(J24:L24)</f>
        <v>3141</v>
      </c>
    </row>
    <row r="25" spans="2:14" ht="16.5" customHeight="1">
      <c r="B25" s="95"/>
      <c r="C25" s="95"/>
      <c r="D25" s="95"/>
      <c r="E25" s="95"/>
      <c r="F25" s="95"/>
      <c r="G25" s="95"/>
      <c r="H25" s="95"/>
      <c r="I25" s="95"/>
      <c r="J25" s="95"/>
      <c r="L25" s="95"/>
      <c r="M25" s="95"/>
      <c r="N25" s="95"/>
    </row>
    <row r="26" spans="1:14" ht="16.5" customHeight="1">
      <c r="A26" s="86" t="s">
        <v>88</v>
      </c>
      <c r="B26" s="95">
        <v>0</v>
      </c>
      <c r="C26" s="95"/>
      <c r="D26" s="95">
        <v>0</v>
      </c>
      <c r="E26" s="95"/>
      <c r="F26" s="95">
        <v>0</v>
      </c>
      <c r="G26" s="95"/>
      <c r="H26" s="95">
        <v>0</v>
      </c>
      <c r="I26" s="95"/>
      <c r="J26" s="95">
        <f>SUM(B26:I26)</f>
        <v>0</v>
      </c>
      <c r="L26" s="95">
        <v>0</v>
      </c>
      <c r="M26" s="95"/>
      <c r="N26" s="95">
        <f>SUM(J26:L26)</f>
        <v>0</v>
      </c>
    </row>
    <row r="27" spans="2:14" ht="16.5" customHeight="1">
      <c r="B27" s="95"/>
      <c r="C27" s="95"/>
      <c r="D27" s="95"/>
      <c r="E27" s="95"/>
      <c r="F27" s="95"/>
      <c r="G27" s="95"/>
      <c r="H27" s="95"/>
      <c r="I27" s="95"/>
      <c r="J27" s="95"/>
      <c r="L27" s="95"/>
      <c r="M27" s="95"/>
      <c r="N27" s="95"/>
    </row>
    <row r="28" spans="1:14" ht="16.5" customHeight="1">
      <c r="A28" s="86" t="s">
        <v>89</v>
      </c>
      <c r="B28" s="95">
        <v>0</v>
      </c>
      <c r="C28" s="95"/>
      <c r="D28" s="95">
        <v>0</v>
      </c>
      <c r="E28" s="95"/>
      <c r="F28" s="95">
        <v>-11</v>
      </c>
      <c r="G28" s="95"/>
      <c r="H28" s="95">
        <v>0</v>
      </c>
      <c r="I28" s="95"/>
      <c r="J28" s="95">
        <f>SUM(B28:I28)</f>
        <v>-11</v>
      </c>
      <c r="L28" s="95">
        <v>0</v>
      </c>
      <c r="M28" s="95"/>
      <c r="N28" s="95">
        <f>SUM(J28:L28)</f>
        <v>-11</v>
      </c>
    </row>
    <row r="29" spans="2:14" ht="16.5" customHeight="1">
      <c r="B29" s="95"/>
      <c r="C29" s="95"/>
      <c r="D29" s="95"/>
      <c r="E29" s="95"/>
      <c r="F29" s="95"/>
      <c r="G29" s="95"/>
      <c r="H29" s="95"/>
      <c r="I29" s="95"/>
      <c r="J29" s="95"/>
      <c r="L29" s="95"/>
      <c r="M29" s="95"/>
      <c r="N29" s="95"/>
    </row>
    <row r="30" spans="1:14" s="100" customFormat="1" ht="19.5" customHeight="1" thickBot="1">
      <c r="A30" s="97" t="s">
        <v>108</v>
      </c>
      <c r="B30" s="98">
        <f>SUM(B19:B29)</f>
        <v>61764</v>
      </c>
      <c r="C30" s="99"/>
      <c r="D30" s="98">
        <f>SUM(D19:D29)</f>
        <v>195</v>
      </c>
      <c r="E30" s="99"/>
      <c r="F30" s="98">
        <f>SUM(F19:F29)</f>
        <v>4156</v>
      </c>
      <c r="G30" s="99"/>
      <c r="H30" s="98">
        <f>SUM(H19:H29)</f>
        <v>20725</v>
      </c>
      <c r="I30" s="99"/>
      <c r="J30" s="98">
        <f>SUM(J19:J29)</f>
        <v>86840</v>
      </c>
      <c r="L30" s="98">
        <f>SUM(L19:L29)</f>
        <v>804</v>
      </c>
      <c r="M30" s="99"/>
      <c r="N30" s="98">
        <f>SUM(N19:N29)</f>
        <v>87644</v>
      </c>
    </row>
    <row r="31" spans="2:14" ht="16.5" customHeight="1" thickTop="1">
      <c r="B31" s="104"/>
      <c r="C31" s="105"/>
      <c r="D31" s="104"/>
      <c r="E31" s="105"/>
      <c r="F31" s="104"/>
      <c r="G31" s="105"/>
      <c r="H31" s="104"/>
      <c r="I31" s="105"/>
      <c r="J31" s="104"/>
      <c r="L31" s="104"/>
      <c r="M31" s="105"/>
      <c r="N31" s="104"/>
    </row>
    <row r="32" spans="2:14" ht="27.75" customHeight="1">
      <c r="B32" s="104"/>
      <c r="C32" s="105"/>
      <c r="D32" s="104"/>
      <c r="E32" s="105"/>
      <c r="F32" s="104"/>
      <c r="G32" s="105"/>
      <c r="H32" s="104"/>
      <c r="I32" s="105"/>
      <c r="J32" s="104"/>
      <c r="L32" s="104"/>
      <c r="M32" s="105"/>
      <c r="N32" s="104"/>
    </row>
    <row r="33" ht="16.5" customHeight="1">
      <c r="A33" s="82" t="s">
        <v>91</v>
      </c>
    </row>
    <row r="34" ht="16.5" customHeight="1">
      <c r="A34" s="82" t="s">
        <v>112</v>
      </c>
    </row>
    <row r="35" ht="16.5" customHeight="1">
      <c r="A35" s="82" t="s">
        <v>92</v>
      </c>
    </row>
    <row r="36" ht="16.5" customHeight="1">
      <c r="A36" s="106"/>
    </row>
    <row r="38" ht="16.5" customHeight="1">
      <c r="A38" s="85"/>
    </row>
  </sheetData>
  <mergeCells count="1">
    <mergeCell ref="A4:J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weelee</cp:lastModifiedBy>
  <cp:lastPrinted>2007-08-23T11:54:28Z</cp:lastPrinted>
  <dcterms:created xsi:type="dcterms:W3CDTF">2006-11-16T09:11:42Z</dcterms:created>
  <dcterms:modified xsi:type="dcterms:W3CDTF">2007-08-27T08:42:54Z</dcterms:modified>
  <cp:category/>
  <cp:version/>
  <cp:contentType/>
  <cp:contentStatus/>
</cp:coreProperties>
</file>